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2f8f98d0ecf03381/株式会社三正総研/４、事業管理/１、ＩＴソリューション事業/７、各種作成資料について/▲資料ダウンロード/"/>
    </mc:Choice>
  </mc:AlternateContent>
  <xr:revisionPtr revIDLastSave="57" documentId="11_1C5C72E7471C3632896915F45036E7E7D4171791" xr6:coauthVersionLast="47" xr6:coauthVersionMax="47" xr10:uidLastSave="{8C0D2FC6-37F2-4114-A530-D4C7B364029C}"/>
  <bookViews>
    <workbookView xWindow="-120" yWindow="-120" windowWidth="51840" windowHeight="21120" tabRatio="224" xr2:uid="{00000000-000D-0000-FFFF-FFFF00000000}"/>
  </bookViews>
  <sheets>
    <sheet name="作業報告書" sheetId="1" r:id="rId1"/>
    <sheet name="祝日リスト" sheetId="2" r:id="rId2"/>
  </sheets>
  <definedNames>
    <definedName name="a">#REF!</definedName>
    <definedName name="CUSTOMER_SAKI">#REF!</definedName>
    <definedName name="_xlnm.Print_Area" localSheetId="0">作業報告書!$A$1:$J$45</definedName>
    <definedName name="_xlnm.Print_Area" localSheetId="1">祝日リスト!$A$1:$E$26</definedName>
    <definedName name="SEIKYU_DATE">#REF!</definedName>
    <definedName name="客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K15" i="1"/>
  <c r="L15" i="1" s="1"/>
  <c r="G2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1" i="1"/>
  <c r="G12" i="1"/>
  <c r="G13" i="1"/>
  <c r="B11" i="1"/>
  <c r="B12" i="1" s="1"/>
  <c r="B13" i="1" s="1"/>
  <c r="B14" i="1" s="1"/>
  <c r="M13" i="1"/>
  <c r="K13" i="1"/>
  <c r="L13" i="1" s="1"/>
  <c r="K12" i="1"/>
  <c r="L12" i="1" s="1"/>
  <c r="K14" i="1"/>
  <c r="L14" i="1" s="1"/>
  <c r="K16" i="1"/>
  <c r="L16" i="1" s="1"/>
  <c r="K17" i="1"/>
  <c r="L17" i="1" s="1"/>
  <c r="K11" i="1"/>
  <c r="L11" i="1"/>
  <c r="M41" i="1"/>
  <c r="K41" i="1"/>
  <c r="L41" i="1" s="1"/>
  <c r="M40" i="1"/>
  <c r="K40" i="1"/>
  <c r="L40" i="1"/>
  <c r="M39" i="1"/>
  <c r="K39" i="1"/>
  <c r="L39" i="1"/>
  <c r="M38" i="1"/>
  <c r="K38" i="1"/>
  <c r="L38" i="1" s="1"/>
  <c r="M37" i="1"/>
  <c r="K37" i="1"/>
  <c r="L37" i="1" s="1"/>
  <c r="M36" i="1"/>
  <c r="K36" i="1"/>
  <c r="L36" i="1" s="1"/>
  <c r="M35" i="1"/>
  <c r="K35" i="1"/>
  <c r="L35" i="1" s="1"/>
  <c r="M34" i="1"/>
  <c r="K34" i="1"/>
  <c r="L34" i="1" s="1"/>
  <c r="M33" i="1"/>
  <c r="K33" i="1"/>
  <c r="L33" i="1"/>
  <c r="M32" i="1"/>
  <c r="K32" i="1"/>
  <c r="L32" i="1"/>
  <c r="M31" i="1"/>
  <c r="K31" i="1"/>
  <c r="L31" i="1" s="1"/>
  <c r="M30" i="1"/>
  <c r="K30" i="1"/>
  <c r="L30" i="1" s="1"/>
  <c r="M29" i="1"/>
  <c r="K29" i="1"/>
  <c r="L29" i="1" s="1"/>
  <c r="M28" i="1"/>
  <c r="K28" i="1"/>
  <c r="L28" i="1" s="1"/>
  <c r="M27" i="1"/>
  <c r="K27" i="1"/>
  <c r="L27" i="1" s="1"/>
  <c r="M26" i="1"/>
  <c r="K26" i="1"/>
  <c r="L26" i="1"/>
  <c r="M25" i="1"/>
  <c r="K25" i="1"/>
  <c r="L25" i="1"/>
  <c r="M24" i="1"/>
  <c r="K24" i="1"/>
  <c r="L24" i="1" s="1"/>
  <c r="M23" i="1"/>
  <c r="K23" i="1"/>
  <c r="L23" i="1" s="1"/>
  <c r="M22" i="1"/>
  <c r="K22" i="1"/>
  <c r="L22" i="1" s="1"/>
  <c r="M21" i="1"/>
  <c r="K21" i="1"/>
  <c r="L21" i="1" s="1"/>
  <c r="M20" i="1"/>
  <c r="K20" i="1"/>
  <c r="L20" i="1" s="1"/>
  <c r="M19" i="1"/>
  <c r="K19" i="1"/>
  <c r="L19" i="1"/>
  <c r="M18" i="1"/>
  <c r="K18" i="1"/>
  <c r="L18" i="1" s="1"/>
  <c r="M17" i="1"/>
  <c r="M16" i="1"/>
  <c r="M14" i="1"/>
  <c r="M12" i="1"/>
  <c r="M11" i="1"/>
  <c r="C11" i="1" l="1"/>
  <c r="C13" i="1"/>
  <c r="C12" i="1"/>
  <c r="L42" i="1"/>
  <c r="G42" i="1" s="1"/>
  <c r="I42" i="1" s="1"/>
  <c r="B15" i="1" l="1"/>
  <c r="C14" i="1"/>
  <c r="C15" i="1" l="1"/>
  <c r="B16" i="1"/>
  <c r="C16" i="1" l="1"/>
  <c r="B17" i="1"/>
  <c r="B18" i="1" l="1"/>
  <c r="C17" i="1"/>
  <c r="B19" i="1" l="1"/>
  <c r="C19" i="1" s="1"/>
  <c r="C18" i="1"/>
  <c r="B20" i="1" l="1"/>
  <c r="C20" i="1" l="1"/>
  <c r="B21" i="1"/>
  <c r="C21" i="1" l="1"/>
  <c r="B22" i="1"/>
  <c r="C22" i="1" l="1"/>
  <c r="B23" i="1"/>
  <c r="C23" i="1" l="1"/>
  <c r="B24" i="1"/>
  <c r="C24" i="1" l="1"/>
  <c r="B25" i="1"/>
  <c r="B26" i="1" l="1"/>
  <c r="C25" i="1"/>
  <c r="B27" i="1" l="1"/>
  <c r="C26" i="1"/>
  <c r="B28" i="1" l="1"/>
  <c r="C27" i="1"/>
  <c r="B29" i="1" l="1"/>
  <c r="C28" i="1"/>
  <c r="C29" i="1" l="1"/>
  <c r="B30" i="1"/>
  <c r="C30" i="1" l="1"/>
  <c r="B31" i="1"/>
  <c r="C31" i="1" l="1"/>
  <c r="B32" i="1"/>
  <c r="C32" i="1" l="1"/>
  <c r="B33" i="1"/>
  <c r="B34" i="1" l="1"/>
  <c r="C33" i="1"/>
  <c r="B35" i="1" l="1"/>
  <c r="C34" i="1"/>
  <c r="B36" i="1" l="1"/>
  <c r="C35" i="1"/>
  <c r="B37" i="1" l="1"/>
  <c r="B38" i="1" s="1"/>
  <c r="B39" i="1" s="1"/>
  <c r="B40" i="1" s="1"/>
  <c r="B41" i="1" s="1"/>
  <c r="C36" i="1"/>
  <c r="C37" i="1" l="1"/>
  <c r="C38" i="1"/>
  <c r="C40" i="1" l="1"/>
  <c r="C41" i="1"/>
  <c r="C39" i="1"/>
</calcChain>
</file>

<file path=xl/sharedStrings.xml><?xml version="1.0" encoding="utf-8"?>
<sst xmlns="http://schemas.openxmlformats.org/spreadsheetml/2006/main" count="53" uniqueCount="44">
  <si>
    <t>件名</t>
    <rPh sb="0" eb="2">
      <t>ケンメイメイ</t>
    </rPh>
    <phoneticPr fontId="6"/>
  </si>
  <si>
    <t>日付</t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</si>
  <si>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</si>
  <si>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</si>
  <si>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作業時間</t>
  </si>
  <si>
    <t>備　考</t>
  </si>
  <si>
    <t>勤 務 表</t>
    <rPh sb="0" eb="1">
      <t>ツトム</t>
    </rPh>
    <rPh sb="2" eb="3">
      <t>ツトム</t>
    </rPh>
    <rPh sb="4" eb="5">
      <t>オモテ</t>
    </rPh>
    <phoneticPr fontId="3"/>
  </si>
  <si>
    <t>作業年月</t>
    <rPh sb="0" eb="2">
      <t>サギョウ</t>
    </rPh>
    <rPh sb="2" eb="4">
      <t>ネンゲツ</t>
    </rPh>
    <phoneticPr fontId="6"/>
  </si>
  <si>
    <t>業務担当者</t>
    <rPh sb="0" eb="2">
      <t>ギョウム</t>
    </rPh>
    <rPh sb="2" eb="5">
      <t>タントウシャ</t>
    </rPh>
    <phoneticPr fontId="6"/>
  </si>
  <si>
    <t>会社名：</t>
    <phoneticPr fontId="3"/>
  </si>
  <si>
    <t>責任者名：</t>
    <phoneticPr fontId="3"/>
  </si>
  <si>
    <t>提出日：</t>
    <phoneticPr fontId="3"/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</si>
  <si>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</si>
  <si>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</si>
  <si>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</si>
  <si>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</si>
  <si>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</si>
  <si>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</si>
  <si>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</si>
  <si>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</si>
  <si>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</si>
  <si>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</si>
  <si>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</si>
  <si>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</si>
  <si>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</si>
  <si>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</si>
  <si>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</si>
  <si>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</si>
  <si>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スポーツの日</t>
  </si>
  <si>
    <t>文化の日</t>
  </si>
  <si>
    <t>勤労感謝の日</t>
  </si>
  <si>
    <t>修正後合計：</t>
    <rPh sb="0" eb="2">
      <t>シュウセイ</t>
    </rPh>
    <rPh sb="2" eb="3">
      <t>ゴ</t>
    </rPh>
    <rPh sb="3" eb="4">
      <t>ゴウ</t>
    </rPh>
    <phoneticPr fontId="3"/>
  </si>
  <si>
    <t>曜日</t>
    <rPh sb="0" eb="2">
      <t>ヨウビ</t>
    </rPh>
    <phoneticPr fontId="3"/>
  </si>
  <si>
    <t>休憩時間</t>
    <phoneticPr fontId="3"/>
  </si>
  <si>
    <t>合計：</t>
    <rPh sb="0" eb="2">
      <t>ゴウケイ</t>
    </rPh>
    <phoneticPr fontId="3"/>
  </si>
  <si>
    <t>※精算単位は30分、修正後合計を基準とする</t>
    <rPh sb="1" eb="3">
      <t>セイサン</t>
    </rPh>
    <rPh sb="3" eb="5">
      <t>タンイ</t>
    </rPh>
    <rPh sb="8" eb="9">
      <t>フン</t>
    </rPh>
    <rPh sb="10" eb="13">
      <t>シュウセイゴ</t>
    </rPh>
    <rPh sb="13" eb="15">
      <t>ゴウケイ</t>
    </rPh>
    <rPh sb="16" eb="18">
      <t>キジュン</t>
    </rPh>
    <phoneticPr fontId="3"/>
  </si>
  <si>
    <t>山の日</t>
    <phoneticPr fontId="17"/>
  </si>
  <si>
    <t>By 株式会社三正総研 2024</t>
    <phoneticPr fontId="3"/>
  </si>
  <si>
    <t>株式会社三正総研</t>
    <rPh sb="0" eb="4">
      <t>カブシキガイシャ</t>
    </rPh>
    <rPh sb="4" eb="8">
      <t>サンセイソウケン</t>
    </rPh>
    <phoneticPr fontId="3"/>
  </si>
  <si>
    <t>高　東升</t>
    <rPh sb="0" eb="1">
      <t>コウ</t>
    </rPh>
    <rPh sb="2" eb="4">
      <t>ヒガシノボル</t>
    </rPh>
    <phoneticPr fontId="3"/>
  </si>
  <si>
    <t>システム開発支援</t>
    <rPh sb="4" eb="6">
      <t>カイハツ</t>
    </rPh>
    <rPh sb="6" eb="8">
      <t>シエン</t>
    </rPh>
    <phoneticPr fontId="3"/>
  </si>
  <si>
    <t>〇令和6年（2024年）の国民の祝日・休日</t>
    <phoneticPr fontId="17"/>
  </si>
  <si>
    <t>※参考：内閣府、「国民の祝日」について、</t>
    <rPh sb="1" eb="3">
      <t>サンコウ</t>
    </rPh>
    <rPh sb="4" eb="7">
      <t>ナイカクフ</t>
    </rPh>
    <phoneticPr fontId="17"/>
  </si>
  <si>
    <t>https://www8.cao.go.jp/chosei/shukujitsu/gaiyou.html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</si>
</sst>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0&quot;:&quot;00"/>
    <numFmt numFmtId="178" formatCode="##0\:00"/>
    <numFmt numFmtId="179" formatCode="0000"/>
    <numFmt numFmtId="180" formatCode="d&quot;日&quot;"/>
    <numFmt numFmtId="181" formatCode="General&quot;月&quot;"/>
    <numFmt numFmtId="182" formatCode="General&quot;年&quot;"/>
    <numFmt numFmtId="183" formatCode="0.0_ "/>
  </numFmts>
  <fonts count="2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Terminal"/>
      <charset val="128"/>
    </font>
    <font>
      <sz val="10"/>
      <color indexed="12"/>
      <name val="ＭＳ ゴシック"/>
      <family val="3"/>
      <charset val="128"/>
    </font>
    <font>
      <sz val="14"/>
      <name val="System"/>
      <charset val="128"/>
    </font>
    <font>
      <b/>
      <sz val="10"/>
      <color indexed="39"/>
      <name val="ＭＳ ゴシック"/>
      <family val="3"/>
      <charset val="128"/>
    </font>
    <font>
      <b/>
      <sz val="8"/>
      <color indexed="39"/>
      <name val="ＭＳ ゴシック"/>
      <family val="3"/>
      <charset val="128"/>
    </font>
    <font>
      <sz val="10"/>
      <color indexed="39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333333"/>
      <name val="Arial"/>
      <family val="2"/>
    </font>
    <font>
      <sz val="10"/>
      <color theme="0"/>
      <name val="ＭＳ ゴシック"/>
      <family val="3"/>
      <charset val="128"/>
    </font>
    <font>
      <sz val="10"/>
      <name val="HGS行書体"/>
      <family val="4"/>
      <charset val="128"/>
    </font>
    <font>
      <sz val="10"/>
      <name val="ＭＳ Ｐゴシック"/>
      <family val="3"/>
      <charset val="128"/>
    </font>
    <font>
      <sz val="10"/>
      <name val="Microsoft JhengHei"/>
      <family val="3"/>
      <charset val="134"/>
    </font>
    <font>
      <b/>
      <sz val="8"/>
      <color rgb="FF0000FF"/>
      <name val="Microsoft JhengHei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F8F8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D9D9D9"/>
      </right>
      <top style="thin">
        <color indexed="64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thin">
        <color indexed="64"/>
      </top>
      <bottom style="medium">
        <color rgb="FFD9D9D9"/>
      </bottom>
      <diagonal/>
    </border>
    <border>
      <left style="medium">
        <color rgb="FFD9D9D9"/>
      </left>
      <right style="thin">
        <color indexed="64"/>
      </right>
      <top style="thin">
        <color indexed="64"/>
      </top>
      <bottom style="medium">
        <color rgb="FFD9D9D9"/>
      </bottom>
      <diagonal/>
    </border>
    <border>
      <left style="thin">
        <color indexed="64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thin">
        <color indexed="64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medium">
        <color rgb="FFD9D9D9"/>
      </right>
      <top style="medium">
        <color rgb="FFD9D9D9"/>
      </top>
      <bottom style="thin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" fontId="7" fillId="0" borderId="0"/>
    <xf numFmtId="0" fontId="9" fillId="0" borderId="0"/>
  </cellStyleXfs>
  <cellXfs count="98">
    <xf numFmtId="0" fontId="0" fillId="0" borderId="0" xfId="0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179" fontId="12" fillId="0" borderId="15" xfId="3" applyNumberFormat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1" fontId="13" fillId="2" borderId="10" xfId="2" applyFont="1" applyFill="1" applyBorder="1" applyAlignment="1">
      <alignment horizontal="center" vertical="center"/>
    </xf>
    <xf numFmtId="1" fontId="13" fillId="2" borderId="11" xfId="2" applyFont="1" applyFill="1" applyBorder="1" applyAlignment="1">
      <alignment horizontal="center" vertical="center"/>
    </xf>
    <xf numFmtId="1" fontId="13" fillId="2" borderId="12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4" borderId="33" xfId="0" applyNumberFormat="1" applyFill="1" applyBorder="1" applyAlignment="1">
      <alignment horizontal="center" vertical="center" wrapText="1"/>
    </xf>
    <xf numFmtId="0" fontId="2" fillId="5" borderId="0" xfId="1" applyFont="1" applyFill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Alignment="1">
      <alignment horizontal="right" vertical="center"/>
    </xf>
    <xf numFmtId="0" fontId="0" fillId="5" borderId="0" xfId="0" applyFill="1">
      <alignment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left" vertical="center"/>
    </xf>
    <xf numFmtId="0" fontId="0" fillId="6" borderId="0" xfId="0" applyFill="1" applyAlignment="1">
      <alignment horizontal="right" vertical="center"/>
    </xf>
    <xf numFmtId="0" fontId="2" fillId="6" borderId="0" xfId="1" applyFont="1" applyFill="1" applyAlignment="1">
      <alignment horizontal="right" vertical="center"/>
    </xf>
    <xf numFmtId="0" fontId="2" fillId="6" borderId="0" xfId="1" applyFont="1" applyFill="1" applyAlignment="1">
      <alignment vertical="center"/>
    </xf>
    <xf numFmtId="0" fontId="2" fillId="6" borderId="0" xfId="1" applyFont="1" applyFill="1" applyAlignment="1">
      <alignment horizontal="center" vertical="center"/>
    </xf>
    <xf numFmtId="177" fontId="16" fillId="6" borderId="19" xfId="2" applyNumberFormat="1" applyFont="1" applyFill="1" applyBorder="1" applyAlignment="1" applyProtection="1">
      <alignment horizontal="center" vertical="center"/>
      <protection locked="0"/>
    </xf>
    <xf numFmtId="177" fontId="16" fillId="6" borderId="20" xfId="2" applyNumberFormat="1" applyFont="1" applyFill="1" applyBorder="1" applyAlignment="1" applyProtection="1">
      <alignment horizontal="center" vertical="center"/>
      <protection locked="0"/>
    </xf>
    <xf numFmtId="177" fontId="16" fillId="6" borderId="21" xfId="2" applyNumberFormat="1" applyFont="1" applyFill="1" applyBorder="1" applyAlignment="1" applyProtection="1">
      <alignment horizontal="center" vertical="center"/>
      <protection locked="0"/>
    </xf>
    <xf numFmtId="0" fontId="2" fillId="6" borderId="28" xfId="1" applyFont="1" applyFill="1" applyBorder="1" applyAlignment="1">
      <alignment horizontal="right" vertical="center"/>
    </xf>
    <xf numFmtId="178" fontId="20" fillId="5" borderId="25" xfId="3" applyNumberFormat="1" applyFont="1" applyFill="1" applyBorder="1" applyAlignment="1">
      <alignment horizontal="right" vertical="center"/>
    </xf>
    <xf numFmtId="0" fontId="2" fillId="6" borderId="25" xfId="1" applyFont="1" applyFill="1" applyBorder="1" applyAlignment="1">
      <alignment horizontal="right" vertical="center"/>
    </xf>
    <xf numFmtId="0" fontId="23" fillId="0" borderId="0" xfId="1" applyFont="1" applyAlignment="1">
      <alignment vertical="center"/>
    </xf>
    <xf numFmtId="180" fontId="16" fillId="6" borderId="17" xfId="1" applyNumberFormat="1" applyFont="1" applyFill="1" applyBorder="1" applyAlignment="1">
      <alignment horizontal="center" vertical="center"/>
    </xf>
    <xf numFmtId="176" fontId="16" fillId="6" borderId="18" xfId="1" applyNumberFormat="1" applyFont="1" applyFill="1" applyBorder="1" applyAlignment="1">
      <alignment horizontal="center" vertical="center"/>
    </xf>
    <xf numFmtId="178" fontId="10" fillId="6" borderId="20" xfId="3" applyNumberFormat="1" applyFont="1" applyFill="1" applyBorder="1" applyAlignment="1">
      <alignment horizontal="center" vertical="center"/>
    </xf>
    <xf numFmtId="178" fontId="10" fillId="6" borderId="29" xfId="3" applyNumberFormat="1" applyFont="1" applyFill="1" applyBorder="1" applyAlignment="1">
      <alignment horizontal="center" vertical="center"/>
    </xf>
    <xf numFmtId="0" fontId="22" fillId="6" borderId="0" xfId="0" applyFont="1" applyFill="1" applyAlignment="1" applyProtection="1">
      <alignment horizontal="center" vertical="center"/>
      <protection locked="0"/>
    </xf>
    <xf numFmtId="181" fontId="2" fillId="6" borderId="6" xfId="1" applyNumberFormat="1" applyFont="1" applyFill="1" applyBorder="1" applyAlignment="1" applyProtection="1">
      <alignment horizontal="center" vertical="center"/>
      <protection locked="0"/>
    </xf>
    <xf numFmtId="182" fontId="2" fillId="6" borderId="3" xfId="1" applyNumberFormat="1" applyFont="1" applyFill="1" applyBorder="1" applyAlignment="1" applyProtection="1">
      <alignment horizontal="right" vertical="center"/>
      <protection locked="0"/>
    </xf>
    <xf numFmtId="0" fontId="22" fillId="6" borderId="0" xfId="0" applyFont="1" applyFill="1" applyAlignment="1">
      <alignment horizontal="right"/>
    </xf>
    <xf numFmtId="0" fontId="2" fillId="6" borderId="0" xfId="1" applyFont="1" applyFill="1" applyAlignment="1">
      <alignment horizontal="right"/>
    </xf>
    <xf numFmtId="0" fontId="5" fillId="6" borderId="0" xfId="1" applyFont="1" applyFill="1" applyAlignment="1">
      <alignment horizontal="left" vertical="center"/>
    </xf>
    <xf numFmtId="0" fontId="22" fillId="6" borderId="0" xfId="0" applyFont="1" applyFill="1" applyAlignment="1">
      <alignment horizontal="right" vertical="center"/>
    </xf>
    <xf numFmtId="0" fontId="2" fillId="6" borderId="0" xfId="1" applyFont="1" applyFill="1" applyAlignment="1">
      <alignment vertical="center" wrapText="1"/>
    </xf>
    <xf numFmtId="0" fontId="2" fillId="6" borderId="0" xfId="1" applyFont="1" applyFill="1" applyAlignment="1">
      <alignment horizontal="right" vertical="center" wrapText="1"/>
    </xf>
    <xf numFmtId="0" fontId="5" fillId="6" borderId="28" xfId="1" applyFont="1" applyFill="1" applyBorder="1" applyAlignment="1">
      <alignment horizontal="left" vertical="center"/>
    </xf>
    <xf numFmtId="183" fontId="13" fillId="5" borderId="25" xfId="1" applyNumberFormat="1" applyFont="1" applyFill="1" applyBorder="1" applyAlignment="1">
      <alignment horizontal="center" vertical="center"/>
    </xf>
    <xf numFmtId="177" fontId="16" fillId="6" borderId="19" xfId="2" applyNumberFormat="1" applyFont="1" applyFill="1" applyBorder="1" applyAlignment="1">
      <alignment horizontal="center" vertical="center"/>
    </xf>
    <xf numFmtId="177" fontId="16" fillId="6" borderId="20" xfId="2" applyNumberFormat="1" applyFont="1" applyFill="1" applyBorder="1" applyAlignment="1">
      <alignment horizontal="center" vertical="center"/>
    </xf>
    <xf numFmtId="177" fontId="16" fillId="6" borderId="21" xfId="2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8" fillId="3" borderId="41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56" fontId="0" fillId="4" borderId="47" xfId="0" applyNumberForma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2" fillId="6" borderId="5" xfId="1" applyFont="1" applyFill="1" applyBorder="1" applyAlignment="1" applyProtection="1">
      <alignment horizontal="center" vertical="center" wrapText="1"/>
      <protection locked="0"/>
    </xf>
    <xf numFmtId="0" fontId="2" fillId="6" borderId="4" xfId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Protection="1">
      <alignment vertical="center"/>
      <protection locked="0"/>
    </xf>
    <xf numFmtId="0" fontId="0" fillId="6" borderId="7" xfId="0" applyFill="1" applyBorder="1" applyProtection="1">
      <alignment vertical="center"/>
      <protection locked="0"/>
    </xf>
    <xf numFmtId="1" fontId="13" fillId="2" borderId="13" xfId="2" applyFont="1" applyFill="1" applyBorder="1" applyAlignment="1">
      <alignment horizontal="center" vertical="center"/>
    </xf>
    <xf numFmtId="1" fontId="13" fillId="2" borderId="14" xfId="2" applyFont="1" applyFill="1" applyBorder="1" applyAlignment="1">
      <alignment horizontal="center" vertical="center"/>
    </xf>
    <xf numFmtId="178" fontId="11" fillId="6" borderId="34" xfId="3" applyNumberFormat="1" applyFont="1" applyFill="1" applyBorder="1" applyAlignment="1" applyProtection="1">
      <alignment vertical="center"/>
      <protection locked="0"/>
    </xf>
    <xf numFmtId="178" fontId="11" fillId="6" borderId="35" xfId="3" applyNumberFormat="1" applyFont="1" applyFill="1" applyBorder="1" applyAlignment="1" applyProtection="1">
      <alignment vertical="center"/>
      <protection locked="0"/>
    </xf>
    <xf numFmtId="0" fontId="21" fillId="6" borderId="0" xfId="1" applyFont="1" applyFill="1" applyAlignment="1">
      <alignment horizontal="right" vertical="center"/>
    </xf>
    <xf numFmtId="178" fontId="24" fillId="6" borderId="34" xfId="3" applyNumberFormat="1" applyFont="1" applyFill="1" applyBorder="1" applyAlignment="1" applyProtection="1">
      <alignment vertical="center"/>
      <protection locked="0"/>
    </xf>
    <xf numFmtId="0" fontId="2" fillId="5" borderId="0" xfId="1" applyFont="1" applyFill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0" fillId="6" borderId="1" xfId="0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2" fillId="6" borderId="32" xfId="1" applyNumberFormat="1" applyFont="1" applyFill="1" applyBorder="1" applyAlignment="1">
      <alignment horizontal="left" vertical="center"/>
    </xf>
    <xf numFmtId="176" fontId="2" fillId="6" borderId="24" xfId="1" applyNumberFormat="1" applyFont="1" applyFill="1" applyBorder="1" applyAlignment="1">
      <alignment horizontal="left" vertical="center"/>
    </xf>
    <xf numFmtId="0" fontId="2" fillId="6" borderId="0" xfId="1" applyFont="1" applyFill="1" applyAlignment="1">
      <alignment horizontal="right" vertical="center"/>
    </xf>
    <xf numFmtId="0" fontId="2" fillId="6" borderId="5" xfId="1" applyFont="1" applyFill="1" applyBorder="1" applyAlignment="1" applyProtection="1">
      <alignment horizontal="center" vertical="center"/>
      <protection locked="0"/>
    </xf>
    <xf numFmtId="0" fontId="2" fillId="6" borderId="6" xfId="1" applyFont="1" applyFill="1" applyBorder="1" applyAlignment="1" applyProtection="1">
      <alignment horizontal="center" vertical="center"/>
      <protection locked="0"/>
    </xf>
    <xf numFmtId="178" fontId="11" fillId="6" borderId="22" xfId="3" applyNumberFormat="1" applyFont="1" applyFill="1" applyBorder="1" applyAlignment="1" applyProtection="1">
      <alignment vertical="center"/>
      <protection locked="0"/>
    </xf>
    <xf numFmtId="178" fontId="11" fillId="6" borderId="23" xfId="3" applyNumberFormat="1" applyFont="1" applyFill="1" applyBorder="1" applyAlignment="1" applyProtection="1">
      <alignment vertical="center"/>
      <protection locked="0"/>
    </xf>
    <xf numFmtId="0" fontId="0" fillId="6" borderId="28" xfId="0" applyFill="1" applyBorder="1" applyAlignment="1" applyProtection="1">
      <alignment horizontal="right" vertical="center"/>
      <protection locked="0"/>
    </xf>
    <xf numFmtId="178" fontId="11" fillId="6" borderId="30" xfId="3" applyNumberFormat="1" applyFont="1" applyFill="1" applyBorder="1" applyAlignment="1" applyProtection="1">
      <alignment vertical="center"/>
      <protection locked="0"/>
    </xf>
    <xf numFmtId="178" fontId="11" fillId="6" borderId="31" xfId="3" applyNumberFormat="1" applyFont="1" applyFill="1" applyBorder="1" applyAlignment="1" applyProtection="1">
      <alignment vertical="center"/>
      <protection locked="0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6" borderId="2" xfId="0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  <protection locked="0"/>
    </xf>
  </cellXfs>
  <cellStyles count="4">
    <cellStyle name="標準" xfId="0" builtinId="0"/>
    <cellStyle name="標準_久保9601" xfId="2" xr:uid="{00000000-0005-0000-0000-000001000000}"/>
    <cellStyle name="標準_原紙" xfId="3" xr:uid="{00000000-0005-0000-0000-000002000000}"/>
    <cellStyle name="標準_請求原紙" xfId="1" xr:uid="{00000000-0005-0000-0000-000003000000}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35616</xdr:colOff>
      <xdr:row>42</xdr:row>
      <xdr:rowOff>57150</xdr:rowOff>
    </xdr:from>
    <xdr:to>
      <xdr:col>8</xdr:col>
      <xdr:colOff>842203</xdr:colOff>
      <xdr:row>42</xdr:row>
      <xdr:rowOff>581025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47B80C-BAF9-4114-BB51-08A6AEBD69CE}"/>
            </a:ext>
          </a:extLst>
        </xdr:cNvPr>
        <xdr:cNvGrpSpPr>
          <a:grpSpLocks/>
        </xdr:cNvGrpSpPr>
      </xdr:nvGrpSpPr>
      <xdr:grpSpPr bwMode="auto">
        <a:xfrm>
          <a:off x="4668230" y="8413173"/>
          <a:ext cx="1715791" cy="523875"/>
          <a:chOff x="364" y="1040"/>
          <a:chExt cx="309" cy="57"/>
        </a:xfrm>
      </xdr:grpSpPr>
      <xdr:sp macro="" textlink="">
        <xdr:nvSpPr>
          <xdr:cNvPr id="11" name="Rectangle 4">
            <a:extLst>
              <a:ext uri="{FF2B5EF4-FFF2-40B4-BE49-F238E27FC236}">
                <a16:creationId xmlns:a16="http://schemas.microsoft.com/office/drawing/2014/main" id="{EC5C5F94-E7B5-408B-A69A-8946B6AA4EBD}"/>
              </a:ext>
            </a:extLst>
          </xdr:cNvPr>
          <xdr:cNvSpPr>
            <a:spLocks noChangeArrowheads="1"/>
          </xdr:cNvSpPr>
        </xdr:nvSpPr>
        <xdr:spPr bwMode="auto">
          <a:xfrm>
            <a:off x="364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C4BFE185-C4C4-40A3-8779-93A7ED5644B7}"/>
              </a:ext>
            </a:extLst>
          </xdr:cNvPr>
          <xdr:cNvSpPr>
            <a:spLocks noChangeArrowheads="1"/>
          </xdr:cNvSpPr>
        </xdr:nvSpPr>
        <xdr:spPr bwMode="auto">
          <a:xfrm>
            <a:off x="467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42B772EB-01D3-4344-81E2-2F430A3D0C36}"/>
              </a:ext>
            </a:extLst>
          </xdr:cNvPr>
          <xdr:cNvSpPr>
            <a:spLocks noChangeArrowheads="1"/>
          </xdr:cNvSpPr>
        </xdr:nvSpPr>
        <xdr:spPr bwMode="auto">
          <a:xfrm>
            <a:off x="570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110" zoomScaleNormal="100" zoomScaleSheetLayoutView="110" workbookViewId="0">
      <selection activeCell="C8" sqref="C8"/>
    </sheetView>
  </sheetViews>
  <sheetFormatPr defaultColWidth="8" defaultRowHeight="12" x14ac:dyDescent="0.15"/>
  <cols>
    <col min="1" max="1" width="1" style="2" customWidth="1"/>
    <col min="2" max="2" width="6.75" style="2" bestFit="1" customWidth="1"/>
    <col min="3" max="3" width="5.25" style="3" bestFit="1" customWidth="1"/>
    <col min="4" max="5" width="12.25" style="2" customWidth="1"/>
    <col min="6" max="6" width="12.25" style="2" bestFit="1" customWidth="1"/>
    <col min="7" max="7" width="11" style="1" customWidth="1"/>
    <col min="8" max="8" width="11.875" style="2" customWidth="1"/>
    <col min="9" max="9" width="11.5" style="2" customWidth="1"/>
    <col min="10" max="10" width="1" style="2" customWidth="1"/>
    <col min="11" max="12" width="5" style="2" hidden="1" customWidth="1"/>
    <col min="13" max="13" width="8" style="2" hidden="1" customWidth="1"/>
    <col min="14" max="16384" width="8" style="2"/>
  </cols>
  <sheetData>
    <row r="1" spans="1:13" ht="6" customHeight="1" x14ac:dyDescent="0.15">
      <c r="A1" s="15"/>
      <c r="B1" s="15"/>
      <c r="C1" s="16"/>
      <c r="D1" s="15"/>
      <c r="E1" s="15"/>
      <c r="F1" s="15"/>
      <c r="G1" s="17"/>
      <c r="H1" s="15"/>
      <c r="I1" s="15"/>
      <c r="J1" s="15"/>
    </row>
    <row r="2" spans="1:13" ht="12.75" customHeight="1" x14ac:dyDescent="0.15">
      <c r="A2" s="15"/>
      <c r="B2" s="21"/>
      <c r="C2" s="22"/>
      <c r="D2" s="23"/>
      <c r="E2" s="23"/>
      <c r="F2" s="42"/>
      <c r="G2" s="24"/>
      <c r="H2" s="43" t="s">
        <v>11</v>
      </c>
      <c r="I2" s="37">
        <v>20240831</v>
      </c>
      <c r="J2" s="18"/>
    </row>
    <row r="3" spans="1:13" ht="21" customHeight="1" x14ac:dyDescent="0.15">
      <c r="A3" s="15"/>
      <c r="B3" s="71" t="s">
        <v>6</v>
      </c>
      <c r="C3" s="71"/>
      <c r="D3" s="71"/>
      <c r="E3" s="71"/>
      <c r="F3" s="71"/>
      <c r="G3" s="71"/>
      <c r="H3" s="71"/>
      <c r="I3" s="71"/>
      <c r="J3" s="15"/>
    </row>
    <row r="4" spans="1:13" ht="24.75" customHeight="1" x14ac:dyDescent="0.15">
      <c r="A4" s="15"/>
      <c r="B4" s="21"/>
      <c r="C4" s="22"/>
      <c r="D4" s="82"/>
      <c r="E4" s="82"/>
      <c r="F4" s="44"/>
      <c r="G4" s="40" t="s">
        <v>9</v>
      </c>
      <c r="H4" s="72" t="s">
        <v>38</v>
      </c>
      <c r="I4" s="73"/>
      <c r="J4" s="15"/>
    </row>
    <row r="5" spans="1:13" ht="24.75" customHeight="1" x14ac:dyDescent="0.15">
      <c r="A5" s="15"/>
      <c r="B5" s="21"/>
      <c r="C5" s="22"/>
      <c r="D5" s="82"/>
      <c r="E5" s="82"/>
      <c r="F5" s="44"/>
      <c r="G5" s="41" t="s">
        <v>10</v>
      </c>
      <c r="H5" s="96" t="s">
        <v>39</v>
      </c>
      <c r="I5" s="97"/>
      <c r="J5" s="15"/>
    </row>
    <row r="6" spans="1:13" ht="7.5" customHeight="1" thickBot="1" x14ac:dyDescent="0.2">
      <c r="A6" s="15"/>
      <c r="B6" s="21"/>
      <c r="C6" s="22"/>
      <c r="D6" s="23"/>
      <c r="E6" s="23"/>
      <c r="F6" s="45"/>
      <c r="G6" s="23"/>
      <c r="H6" s="22"/>
      <c r="I6" s="22"/>
      <c r="J6" s="15"/>
    </row>
    <row r="7" spans="1:13" ht="20.25" customHeight="1" thickBot="1" x14ac:dyDescent="0.2">
      <c r="A7" s="15"/>
      <c r="B7" s="74" t="s">
        <v>7</v>
      </c>
      <c r="C7" s="75"/>
      <c r="D7" s="76" t="s">
        <v>8</v>
      </c>
      <c r="E7" s="77"/>
      <c r="F7" s="76" t="s">
        <v>0</v>
      </c>
      <c r="G7" s="75"/>
      <c r="H7" s="78"/>
      <c r="I7" s="79"/>
      <c r="J7" s="15"/>
    </row>
    <row r="8" spans="1:13" ht="30" customHeight="1" thickBot="1" x14ac:dyDescent="0.2">
      <c r="A8" s="15"/>
      <c r="B8" s="39">
        <v>2024</v>
      </c>
      <c r="C8" s="38">
        <v>9</v>
      </c>
      <c r="D8" s="83"/>
      <c r="E8" s="84"/>
      <c r="F8" s="60" t="s">
        <v>40</v>
      </c>
      <c r="G8" s="61"/>
      <c r="H8" s="62"/>
      <c r="I8" s="63"/>
      <c r="J8" s="15"/>
    </row>
    <row r="9" spans="1:13" ht="6" customHeight="1" thickBot="1" x14ac:dyDescent="0.2">
      <c r="A9" s="15"/>
      <c r="B9" s="24"/>
      <c r="C9" s="25"/>
      <c r="D9" s="24"/>
      <c r="E9" s="24"/>
      <c r="F9" s="24"/>
      <c r="G9" s="23"/>
      <c r="H9" s="24"/>
      <c r="I9" s="24"/>
      <c r="J9" s="15"/>
    </row>
    <row r="10" spans="1:13" ht="20.25" customHeight="1" x14ac:dyDescent="0.15">
      <c r="A10" s="15"/>
      <c r="B10" s="19" t="s">
        <v>1</v>
      </c>
      <c r="C10" s="20" t="s">
        <v>32</v>
      </c>
      <c r="D10" s="10" t="s">
        <v>2</v>
      </c>
      <c r="E10" s="11" t="s">
        <v>3</v>
      </c>
      <c r="F10" s="12" t="s">
        <v>33</v>
      </c>
      <c r="G10" s="11" t="s">
        <v>4</v>
      </c>
      <c r="H10" s="64" t="s">
        <v>5</v>
      </c>
      <c r="I10" s="65"/>
      <c r="J10" s="15"/>
      <c r="K10" s="4"/>
      <c r="L10" s="5"/>
      <c r="M10" s="5"/>
    </row>
    <row r="11" spans="1:13" ht="15" customHeight="1" x14ac:dyDescent="0.15">
      <c r="A11" s="15"/>
      <c r="B11" s="33">
        <f>DATE(B8,C8,1)</f>
        <v>45536</v>
      </c>
      <c r="C11" s="34" t="str">
        <f>TEXT(B11,"aaa")</f>
        <v>日</v>
      </c>
      <c r="D11" s="26"/>
      <c r="E11" s="27"/>
      <c r="F11" s="28"/>
      <c r="G11" s="35" t="str">
        <f t="shared" ref="G11:G12" si="0">IF(E11-D11-F11=TIME(0,0,0),"",E11-D11-F11)</f>
        <v/>
      </c>
      <c r="H11" s="85"/>
      <c r="I11" s="86"/>
      <c r="J11" s="15"/>
      <c r="K11" s="6">
        <f>(INT(E11/100)*60+MOD(E11,100))-(INT(D11/100)*60+MOD(D11,100))</f>
        <v>0</v>
      </c>
      <c r="L11" s="6">
        <f>IF(ISBLANK(D11),0,IF(K11&gt;0,K11-INT(F11/100)*60-MOD(F11,100),K11+24*60-INT(F11/100)*60-MOD(F11,100)))</f>
        <v>0</v>
      </c>
      <c r="M11" s="7">
        <f>INT(F11/60)*100+MOD(F11,60)</f>
        <v>0</v>
      </c>
    </row>
    <row r="12" spans="1:13" ht="15" customHeight="1" x14ac:dyDescent="0.15">
      <c r="A12" s="15"/>
      <c r="B12" s="33">
        <f>B11+1</f>
        <v>45537</v>
      </c>
      <c r="C12" s="34" t="str">
        <f t="shared" ref="C12:C41" si="1">TEXT(B12,"aaa")</f>
        <v>月</v>
      </c>
      <c r="D12" s="26">
        <v>900</v>
      </c>
      <c r="E12" s="27">
        <v>1835</v>
      </c>
      <c r="F12" s="28">
        <v>100</v>
      </c>
      <c r="G12" s="35">
        <f t="shared" si="0"/>
        <v>835</v>
      </c>
      <c r="H12" s="66"/>
      <c r="I12" s="67"/>
      <c r="J12" s="15"/>
      <c r="K12" s="6">
        <f>(INT(E12/100)*60+MOD(E12,100))-(INT(D12/100)*60+MOD(D12,100))</f>
        <v>575</v>
      </c>
      <c r="L12" s="6">
        <f>IF(ISBLANK(D12),0,IF(K12&gt;0,K12-INT(F12/100)*60-MOD(F12,100),K12+24*60-INT(F12/100)*60-MOD(F12,100)))</f>
        <v>515</v>
      </c>
      <c r="M12" s="7">
        <f>INT(F12/60)*100+MOD(F12,60)</f>
        <v>140</v>
      </c>
    </row>
    <row r="13" spans="1:13" ht="15" customHeight="1" x14ac:dyDescent="0.15">
      <c r="A13" s="15"/>
      <c r="B13" s="33">
        <f>B12+1</f>
        <v>45538</v>
      </c>
      <c r="C13" s="34" t="str">
        <f t="shared" si="1"/>
        <v>火</v>
      </c>
      <c r="D13" s="26"/>
      <c r="E13" s="27"/>
      <c r="F13" s="28"/>
      <c r="G13" s="35" t="str">
        <f>IF(E13-D13-F13=TIME(0,0,0),"",E13-D13-F13)</f>
        <v/>
      </c>
      <c r="H13" s="66"/>
      <c r="I13" s="67"/>
      <c r="J13" s="15"/>
      <c r="K13" s="6">
        <f>(INT(E13/100)*60+MOD(E13,100))-(INT(D13/100)*60+MOD(D13,100))</f>
        <v>0</v>
      </c>
      <c r="L13" s="6">
        <f>IF(ISBLANK(D13),0,IF(K13&gt;0,K13-INT(F13/100)*60-MOD(F13,100),K13+24*60-INT(F13/100)*60-MOD(F13,100)))</f>
        <v>0</v>
      </c>
      <c r="M13" s="7">
        <f>INT(F13/60)*100+MOD(F13,60)</f>
        <v>0</v>
      </c>
    </row>
    <row r="14" spans="1:13" ht="15" customHeight="1" x14ac:dyDescent="0.15">
      <c r="A14" s="15"/>
      <c r="B14" s="33">
        <f>B13+1</f>
        <v>45539</v>
      </c>
      <c r="C14" s="34" t="str">
        <f t="shared" si="1"/>
        <v>水</v>
      </c>
      <c r="D14" s="26"/>
      <c r="E14" s="27"/>
      <c r="F14" s="28"/>
      <c r="G14" s="35" t="str">
        <f t="shared" ref="G14:G41" si="2">IF(E14-D14-F14=TIME(0,0,0),"",E14-D14-F14)</f>
        <v/>
      </c>
      <c r="H14" s="66"/>
      <c r="I14" s="67"/>
      <c r="J14" s="15"/>
      <c r="K14" s="6">
        <f>(INT(E14/100)*60+MOD(E14,100))-(INT(D14/100)*60+MOD(D14,100))</f>
        <v>0</v>
      </c>
      <c r="L14" s="6">
        <f>IF(ISBLANK(D14),0,IF(K14&gt;0,K14-INT(F14/100)*60-MOD(F14,100),K14+24*60-INT(F14/100)*60-MOD(F14,100)))</f>
        <v>0</v>
      </c>
      <c r="M14" s="7">
        <f>INT(F14/60)*100+MOD(F14,60)</f>
        <v>0</v>
      </c>
    </row>
    <row r="15" spans="1:13" ht="15" customHeight="1" x14ac:dyDescent="0.15">
      <c r="A15" s="15"/>
      <c r="B15" s="33">
        <f t="shared" ref="B15:B41" si="3">B14+1</f>
        <v>45540</v>
      </c>
      <c r="C15" s="34" t="str">
        <f t="shared" si="1"/>
        <v>木</v>
      </c>
      <c r="D15" s="48"/>
      <c r="E15" s="49"/>
      <c r="F15" s="50"/>
      <c r="G15" s="35" t="str">
        <f t="shared" si="2"/>
        <v/>
      </c>
      <c r="H15" s="66"/>
      <c r="I15" s="67"/>
      <c r="J15" s="15"/>
      <c r="K15" s="6">
        <f>(INT(E15/100)*60+MOD(E15,100))-(INT(D15/100)*60+MOD(D15,100))</f>
        <v>0</v>
      </c>
      <c r="L15" s="6">
        <f>IF(ISBLANK(D15),0,IF(K15&gt;0,K15-INT(F15/100)*60-MOD(F15,100),K15+24*60-INT(F15/100)*60-MOD(F15,100)))</f>
        <v>0</v>
      </c>
      <c r="M15" s="7">
        <f>INT(F15/60)*100+MOD(F15,60)</f>
        <v>0</v>
      </c>
    </row>
    <row r="16" spans="1:13" ht="15" customHeight="1" x14ac:dyDescent="0.15">
      <c r="A16" s="15"/>
      <c r="B16" s="33">
        <f t="shared" si="3"/>
        <v>45541</v>
      </c>
      <c r="C16" s="34" t="str">
        <f t="shared" si="1"/>
        <v>金</v>
      </c>
      <c r="D16" s="48"/>
      <c r="E16" s="49"/>
      <c r="F16" s="50"/>
      <c r="G16" s="35" t="str">
        <f t="shared" si="2"/>
        <v/>
      </c>
      <c r="H16" s="66"/>
      <c r="I16" s="67"/>
      <c r="J16" s="15"/>
      <c r="K16" s="6">
        <f t="shared" ref="K16:K41" si="4">(INT(E16/100)*60+MOD(E16,100))-(INT(D16/100)*60+MOD(D16,100))</f>
        <v>0</v>
      </c>
      <c r="L16" s="6">
        <f t="shared" ref="L16:L41" si="5">IF(ISBLANK(D16),0,IF(K16&gt;0,K16-INT(F16/100)*60-MOD(F16,100),K16+24*60-INT(F16/100)*60-MOD(F16,100)))</f>
        <v>0</v>
      </c>
      <c r="M16" s="7">
        <f t="shared" ref="M16:M41" si="6">INT(F16/60)*100+MOD(F16,60)</f>
        <v>0</v>
      </c>
    </row>
    <row r="17" spans="1:16" ht="15" customHeight="1" x14ac:dyDescent="0.15">
      <c r="A17" s="15"/>
      <c r="B17" s="33">
        <f t="shared" si="3"/>
        <v>45542</v>
      </c>
      <c r="C17" s="34" t="str">
        <f t="shared" si="1"/>
        <v>土</v>
      </c>
      <c r="D17" s="48"/>
      <c r="E17" s="49"/>
      <c r="F17" s="50"/>
      <c r="G17" s="35" t="str">
        <f t="shared" si="2"/>
        <v/>
      </c>
      <c r="H17" s="69"/>
      <c r="I17" s="67"/>
      <c r="J17" s="15"/>
      <c r="K17" s="6">
        <f t="shared" si="4"/>
        <v>0</v>
      </c>
      <c r="L17" s="6">
        <f t="shared" si="5"/>
        <v>0</v>
      </c>
      <c r="M17" s="7">
        <f t="shared" si="6"/>
        <v>0</v>
      </c>
      <c r="P17" s="32"/>
    </row>
    <row r="18" spans="1:16" ht="15" customHeight="1" x14ac:dyDescent="0.15">
      <c r="A18" s="15"/>
      <c r="B18" s="33">
        <f t="shared" si="3"/>
        <v>45543</v>
      </c>
      <c r="C18" s="34" t="str">
        <f t="shared" si="1"/>
        <v>日</v>
      </c>
      <c r="D18" s="48"/>
      <c r="E18" s="49"/>
      <c r="F18" s="50"/>
      <c r="G18" s="35" t="str">
        <f t="shared" si="2"/>
        <v/>
      </c>
      <c r="H18" s="66"/>
      <c r="I18" s="67"/>
      <c r="J18" s="15"/>
      <c r="K18" s="6">
        <f t="shared" si="4"/>
        <v>0</v>
      </c>
      <c r="L18" s="6">
        <f t="shared" si="5"/>
        <v>0</v>
      </c>
      <c r="M18" s="7">
        <f t="shared" si="6"/>
        <v>0</v>
      </c>
    </row>
    <row r="19" spans="1:16" ht="15" customHeight="1" x14ac:dyDescent="0.15">
      <c r="A19" s="15"/>
      <c r="B19" s="33">
        <f t="shared" si="3"/>
        <v>45544</v>
      </c>
      <c r="C19" s="34" t="str">
        <f>TEXT(B19,"aaa")</f>
        <v>月</v>
      </c>
      <c r="D19" s="48"/>
      <c r="E19" s="49"/>
      <c r="F19" s="50"/>
      <c r="G19" s="35" t="str">
        <f t="shared" si="2"/>
        <v/>
      </c>
      <c r="H19" s="66"/>
      <c r="I19" s="67"/>
      <c r="J19" s="15"/>
      <c r="K19" s="6">
        <f t="shared" si="4"/>
        <v>0</v>
      </c>
      <c r="L19" s="6">
        <f t="shared" si="5"/>
        <v>0</v>
      </c>
      <c r="M19" s="7">
        <f t="shared" si="6"/>
        <v>0</v>
      </c>
    </row>
    <row r="20" spans="1:16" ht="15" customHeight="1" x14ac:dyDescent="0.15">
      <c r="A20" s="15"/>
      <c r="B20" s="33">
        <f t="shared" si="3"/>
        <v>45545</v>
      </c>
      <c r="C20" s="34" t="str">
        <f t="shared" si="1"/>
        <v>火</v>
      </c>
      <c r="D20" s="48"/>
      <c r="E20" s="49"/>
      <c r="F20" s="50"/>
      <c r="G20" s="35" t="str">
        <f t="shared" si="2"/>
        <v/>
      </c>
      <c r="H20" s="66"/>
      <c r="I20" s="67"/>
      <c r="J20" s="15"/>
      <c r="K20" s="6">
        <f t="shared" si="4"/>
        <v>0</v>
      </c>
      <c r="L20" s="6">
        <f t="shared" si="5"/>
        <v>0</v>
      </c>
      <c r="M20" s="7">
        <f t="shared" si="6"/>
        <v>0</v>
      </c>
    </row>
    <row r="21" spans="1:16" ht="15" customHeight="1" x14ac:dyDescent="0.15">
      <c r="A21" s="15"/>
      <c r="B21" s="33">
        <f t="shared" si="3"/>
        <v>45546</v>
      </c>
      <c r="C21" s="34" t="str">
        <f t="shared" si="1"/>
        <v>水</v>
      </c>
      <c r="D21" s="48"/>
      <c r="E21" s="49"/>
      <c r="F21" s="50"/>
      <c r="G21" s="35" t="str">
        <f t="shared" si="2"/>
        <v/>
      </c>
      <c r="H21" s="66"/>
      <c r="I21" s="67"/>
      <c r="J21" s="15"/>
      <c r="K21" s="6">
        <f t="shared" si="4"/>
        <v>0</v>
      </c>
      <c r="L21" s="6">
        <f t="shared" si="5"/>
        <v>0</v>
      </c>
      <c r="M21" s="7">
        <f t="shared" si="6"/>
        <v>0</v>
      </c>
    </row>
    <row r="22" spans="1:16" ht="15" customHeight="1" x14ac:dyDescent="0.15">
      <c r="A22" s="15"/>
      <c r="B22" s="33">
        <f t="shared" si="3"/>
        <v>45547</v>
      </c>
      <c r="C22" s="34" t="str">
        <f t="shared" si="1"/>
        <v>木</v>
      </c>
      <c r="D22" s="48"/>
      <c r="E22" s="49"/>
      <c r="F22" s="50"/>
      <c r="G22" s="35" t="str">
        <f t="shared" si="2"/>
        <v/>
      </c>
      <c r="H22" s="66"/>
      <c r="I22" s="67"/>
      <c r="J22" s="15"/>
      <c r="K22" s="6">
        <f t="shared" si="4"/>
        <v>0</v>
      </c>
      <c r="L22" s="6">
        <f t="shared" si="5"/>
        <v>0</v>
      </c>
      <c r="M22" s="7">
        <f t="shared" si="6"/>
        <v>0</v>
      </c>
    </row>
    <row r="23" spans="1:16" ht="15" customHeight="1" x14ac:dyDescent="0.15">
      <c r="A23" s="15"/>
      <c r="B23" s="33">
        <f t="shared" si="3"/>
        <v>45548</v>
      </c>
      <c r="C23" s="34" t="str">
        <f t="shared" si="1"/>
        <v>金</v>
      </c>
      <c r="D23" s="48"/>
      <c r="E23" s="49"/>
      <c r="F23" s="50"/>
      <c r="G23" s="35" t="str">
        <f t="shared" si="2"/>
        <v/>
      </c>
      <c r="H23" s="66"/>
      <c r="I23" s="67"/>
      <c r="J23" s="15"/>
      <c r="K23" s="6">
        <f t="shared" si="4"/>
        <v>0</v>
      </c>
      <c r="L23" s="6">
        <f t="shared" si="5"/>
        <v>0</v>
      </c>
      <c r="M23" s="7">
        <f t="shared" si="6"/>
        <v>0</v>
      </c>
    </row>
    <row r="24" spans="1:16" ht="15" customHeight="1" x14ac:dyDescent="0.15">
      <c r="A24" s="15"/>
      <c r="B24" s="33">
        <f t="shared" si="3"/>
        <v>45549</v>
      </c>
      <c r="C24" s="34" t="str">
        <f t="shared" si="1"/>
        <v>土</v>
      </c>
      <c r="D24" s="48"/>
      <c r="E24" s="49"/>
      <c r="F24" s="50"/>
      <c r="G24" s="35" t="str">
        <f t="shared" si="2"/>
        <v/>
      </c>
      <c r="H24" s="66"/>
      <c r="I24" s="67"/>
      <c r="J24" s="15"/>
      <c r="K24" s="6">
        <f t="shared" si="4"/>
        <v>0</v>
      </c>
      <c r="L24" s="6">
        <f t="shared" si="5"/>
        <v>0</v>
      </c>
      <c r="M24" s="7">
        <f t="shared" si="6"/>
        <v>0</v>
      </c>
    </row>
    <row r="25" spans="1:16" ht="15" customHeight="1" x14ac:dyDescent="0.15">
      <c r="A25" s="15"/>
      <c r="B25" s="33">
        <f t="shared" si="3"/>
        <v>45550</v>
      </c>
      <c r="C25" s="34" t="str">
        <f t="shared" si="1"/>
        <v>日</v>
      </c>
      <c r="D25" s="48"/>
      <c r="E25" s="49"/>
      <c r="F25" s="50"/>
      <c r="G25" s="35" t="str">
        <f t="shared" si="2"/>
        <v/>
      </c>
      <c r="H25" s="66"/>
      <c r="I25" s="67"/>
      <c r="J25" s="15"/>
      <c r="K25" s="6">
        <f t="shared" si="4"/>
        <v>0</v>
      </c>
      <c r="L25" s="6">
        <f t="shared" si="5"/>
        <v>0</v>
      </c>
      <c r="M25" s="7">
        <f t="shared" si="6"/>
        <v>0</v>
      </c>
    </row>
    <row r="26" spans="1:16" ht="15" customHeight="1" x14ac:dyDescent="0.15">
      <c r="A26" s="15"/>
      <c r="B26" s="33">
        <f t="shared" si="3"/>
        <v>45551</v>
      </c>
      <c r="C26" s="34" t="str">
        <f t="shared" si="1"/>
        <v>月</v>
      </c>
      <c r="D26" s="48"/>
      <c r="E26" s="49"/>
      <c r="F26" s="50"/>
      <c r="G26" s="35" t="str">
        <f t="shared" si="2"/>
        <v/>
      </c>
      <c r="H26" s="66"/>
      <c r="I26" s="67"/>
      <c r="J26" s="15"/>
      <c r="K26" s="6">
        <f t="shared" si="4"/>
        <v>0</v>
      </c>
      <c r="L26" s="6">
        <f t="shared" si="5"/>
        <v>0</v>
      </c>
      <c r="M26" s="7">
        <f t="shared" si="6"/>
        <v>0</v>
      </c>
    </row>
    <row r="27" spans="1:16" ht="15" customHeight="1" x14ac:dyDescent="0.15">
      <c r="A27" s="15"/>
      <c r="B27" s="33">
        <f t="shared" si="3"/>
        <v>45552</v>
      </c>
      <c r="C27" s="34" t="str">
        <f t="shared" si="1"/>
        <v>火</v>
      </c>
      <c r="D27" s="48"/>
      <c r="E27" s="49"/>
      <c r="F27" s="50"/>
      <c r="G27" s="35" t="str">
        <f t="shared" si="2"/>
        <v/>
      </c>
      <c r="H27" s="66"/>
      <c r="I27" s="67"/>
      <c r="J27" s="15"/>
      <c r="K27" s="6">
        <f t="shared" si="4"/>
        <v>0</v>
      </c>
      <c r="L27" s="6">
        <f t="shared" si="5"/>
        <v>0</v>
      </c>
      <c r="M27" s="7">
        <f t="shared" si="6"/>
        <v>0</v>
      </c>
    </row>
    <row r="28" spans="1:16" ht="15" customHeight="1" x14ac:dyDescent="0.15">
      <c r="A28" s="15"/>
      <c r="B28" s="33">
        <f t="shared" si="3"/>
        <v>45553</v>
      </c>
      <c r="C28" s="34" t="str">
        <f t="shared" si="1"/>
        <v>水</v>
      </c>
      <c r="D28" s="48"/>
      <c r="E28" s="49"/>
      <c r="F28" s="50"/>
      <c r="G28" s="35" t="str">
        <f t="shared" si="2"/>
        <v/>
      </c>
      <c r="H28" s="66"/>
      <c r="I28" s="67"/>
      <c r="J28" s="15"/>
      <c r="K28" s="6">
        <f t="shared" si="4"/>
        <v>0</v>
      </c>
      <c r="L28" s="6">
        <f t="shared" si="5"/>
        <v>0</v>
      </c>
      <c r="M28" s="7">
        <f t="shared" si="6"/>
        <v>0</v>
      </c>
    </row>
    <row r="29" spans="1:16" ht="15" customHeight="1" x14ac:dyDescent="0.15">
      <c r="A29" s="15"/>
      <c r="B29" s="33">
        <f t="shared" si="3"/>
        <v>45554</v>
      </c>
      <c r="C29" s="34" t="str">
        <f t="shared" si="1"/>
        <v>木</v>
      </c>
      <c r="D29" s="48"/>
      <c r="E29" s="49"/>
      <c r="F29" s="50"/>
      <c r="G29" s="35" t="str">
        <f t="shared" si="2"/>
        <v/>
      </c>
      <c r="H29" s="66"/>
      <c r="I29" s="67"/>
      <c r="J29" s="15"/>
      <c r="K29" s="6">
        <f t="shared" si="4"/>
        <v>0</v>
      </c>
      <c r="L29" s="6">
        <f t="shared" si="5"/>
        <v>0</v>
      </c>
      <c r="M29" s="7">
        <f t="shared" si="6"/>
        <v>0</v>
      </c>
    </row>
    <row r="30" spans="1:16" ht="15" customHeight="1" x14ac:dyDescent="0.15">
      <c r="A30" s="15"/>
      <c r="B30" s="33">
        <f t="shared" si="3"/>
        <v>45555</v>
      </c>
      <c r="C30" s="34" t="str">
        <f t="shared" si="1"/>
        <v>金</v>
      </c>
      <c r="D30" s="48"/>
      <c r="E30" s="49"/>
      <c r="F30" s="50"/>
      <c r="G30" s="35" t="str">
        <f t="shared" si="2"/>
        <v/>
      </c>
      <c r="H30" s="66"/>
      <c r="I30" s="67"/>
      <c r="J30" s="15"/>
      <c r="K30" s="6">
        <f t="shared" si="4"/>
        <v>0</v>
      </c>
      <c r="L30" s="6">
        <f t="shared" si="5"/>
        <v>0</v>
      </c>
      <c r="M30" s="7">
        <f t="shared" si="6"/>
        <v>0</v>
      </c>
    </row>
    <row r="31" spans="1:16" ht="15" customHeight="1" x14ac:dyDescent="0.15">
      <c r="A31" s="15"/>
      <c r="B31" s="33">
        <f t="shared" si="3"/>
        <v>45556</v>
      </c>
      <c r="C31" s="34" t="str">
        <f t="shared" si="1"/>
        <v>土</v>
      </c>
      <c r="D31" s="48"/>
      <c r="E31" s="49"/>
      <c r="F31" s="50"/>
      <c r="G31" s="35" t="str">
        <f t="shared" si="2"/>
        <v/>
      </c>
      <c r="H31" s="66"/>
      <c r="I31" s="67"/>
      <c r="J31" s="15"/>
      <c r="K31" s="6">
        <f t="shared" si="4"/>
        <v>0</v>
      </c>
      <c r="L31" s="6">
        <f t="shared" si="5"/>
        <v>0</v>
      </c>
      <c r="M31" s="7">
        <f t="shared" si="6"/>
        <v>0</v>
      </c>
    </row>
    <row r="32" spans="1:16" ht="15" customHeight="1" x14ac:dyDescent="0.15">
      <c r="A32" s="15"/>
      <c r="B32" s="33">
        <f t="shared" si="3"/>
        <v>45557</v>
      </c>
      <c r="C32" s="34" t="str">
        <f t="shared" si="1"/>
        <v>日</v>
      </c>
      <c r="D32" s="48"/>
      <c r="E32" s="49"/>
      <c r="F32" s="50"/>
      <c r="G32" s="35" t="str">
        <f t="shared" si="2"/>
        <v/>
      </c>
      <c r="H32" s="66"/>
      <c r="I32" s="67"/>
      <c r="J32" s="15"/>
      <c r="K32" s="6">
        <f t="shared" si="4"/>
        <v>0</v>
      </c>
      <c r="L32" s="6">
        <f t="shared" si="5"/>
        <v>0</v>
      </c>
      <c r="M32" s="7">
        <f t="shared" si="6"/>
        <v>0</v>
      </c>
    </row>
    <row r="33" spans="1:13" ht="15" customHeight="1" x14ac:dyDescent="0.15">
      <c r="A33" s="15"/>
      <c r="B33" s="33">
        <f t="shared" si="3"/>
        <v>45558</v>
      </c>
      <c r="C33" s="34" t="str">
        <f t="shared" si="1"/>
        <v>月</v>
      </c>
      <c r="D33" s="48"/>
      <c r="E33" s="49"/>
      <c r="F33" s="50"/>
      <c r="G33" s="35" t="str">
        <f t="shared" si="2"/>
        <v/>
      </c>
      <c r="H33" s="66"/>
      <c r="I33" s="67"/>
      <c r="J33" s="15"/>
      <c r="K33" s="6">
        <f t="shared" si="4"/>
        <v>0</v>
      </c>
      <c r="L33" s="6">
        <f t="shared" si="5"/>
        <v>0</v>
      </c>
      <c r="M33" s="7">
        <f t="shared" si="6"/>
        <v>0</v>
      </c>
    </row>
    <row r="34" spans="1:13" ht="15" customHeight="1" x14ac:dyDescent="0.15">
      <c r="A34" s="15"/>
      <c r="B34" s="33">
        <f t="shared" si="3"/>
        <v>45559</v>
      </c>
      <c r="C34" s="34" t="str">
        <f t="shared" si="1"/>
        <v>火</v>
      </c>
      <c r="D34" s="48"/>
      <c r="E34" s="49"/>
      <c r="F34" s="50"/>
      <c r="G34" s="35" t="str">
        <f t="shared" si="2"/>
        <v/>
      </c>
      <c r="H34" s="66"/>
      <c r="I34" s="67"/>
      <c r="J34" s="15"/>
      <c r="K34" s="6">
        <f t="shared" si="4"/>
        <v>0</v>
      </c>
      <c r="L34" s="6">
        <f t="shared" si="5"/>
        <v>0</v>
      </c>
      <c r="M34" s="7">
        <f t="shared" si="6"/>
        <v>0</v>
      </c>
    </row>
    <row r="35" spans="1:13" ht="15" customHeight="1" x14ac:dyDescent="0.15">
      <c r="A35" s="15"/>
      <c r="B35" s="33">
        <f t="shared" si="3"/>
        <v>45560</v>
      </c>
      <c r="C35" s="34" t="str">
        <f t="shared" si="1"/>
        <v>水</v>
      </c>
      <c r="D35" s="48"/>
      <c r="E35" s="49"/>
      <c r="F35" s="50"/>
      <c r="G35" s="35" t="str">
        <f t="shared" si="2"/>
        <v/>
      </c>
      <c r="H35" s="66"/>
      <c r="I35" s="67"/>
      <c r="J35" s="15"/>
      <c r="K35" s="6">
        <f t="shared" si="4"/>
        <v>0</v>
      </c>
      <c r="L35" s="6">
        <f t="shared" si="5"/>
        <v>0</v>
      </c>
      <c r="M35" s="7">
        <f t="shared" si="6"/>
        <v>0</v>
      </c>
    </row>
    <row r="36" spans="1:13" ht="15" customHeight="1" x14ac:dyDescent="0.15">
      <c r="A36" s="15"/>
      <c r="B36" s="33">
        <f t="shared" si="3"/>
        <v>45561</v>
      </c>
      <c r="C36" s="34" t="str">
        <f t="shared" si="1"/>
        <v>木</v>
      </c>
      <c r="D36" s="48"/>
      <c r="E36" s="49"/>
      <c r="F36" s="50"/>
      <c r="G36" s="35" t="str">
        <f t="shared" si="2"/>
        <v/>
      </c>
      <c r="H36" s="66"/>
      <c r="I36" s="67"/>
      <c r="J36" s="15"/>
      <c r="K36" s="6">
        <f t="shared" si="4"/>
        <v>0</v>
      </c>
      <c r="L36" s="6">
        <f t="shared" si="5"/>
        <v>0</v>
      </c>
      <c r="M36" s="7">
        <f t="shared" si="6"/>
        <v>0</v>
      </c>
    </row>
    <row r="37" spans="1:13" ht="15" customHeight="1" x14ac:dyDescent="0.15">
      <c r="A37" s="15"/>
      <c r="B37" s="33">
        <f t="shared" si="3"/>
        <v>45562</v>
      </c>
      <c r="C37" s="34" t="str">
        <f t="shared" si="1"/>
        <v>金</v>
      </c>
      <c r="D37" s="48"/>
      <c r="E37" s="49"/>
      <c r="F37" s="50"/>
      <c r="G37" s="35" t="str">
        <f t="shared" si="2"/>
        <v/>
      </c>
      <c r="H37" s="66"/>
      <c r="I37" s="67"/>
      <c r="J37" s="15"/>
      <c r="K37" s="6">
        <f t="shared" si="4"/>
        <v>0</v>
      </c>
      <c r="L37" s="6">
        <f t="shared" si="5"/>
        <v>0</v>
      </c>
      <c r="M37" s="7">
        <f t="shared" si="6"/>
        <v>0</v>
      </c>
    </row>
    <row r="38" spans="1:13" ht="15" customHeight="1" x14ac:dyDescent="0.15">
      <c r="A38" s="15"/>
      <c r="B38" s="33">
        <f t="shared" si="3"/>
        <v>45563</v>
      </c>
      <c r="C38" s="34" t="str">
        <f t="shared" si="1"/>
        <v>土</v>
      </c>
      <c r="D38" s="48"/>
      <c r="E38" s="49"/>
      <c r="F38" s="50"/>
      <c r="G38" s="35" t="str">
        <f t="shared" si="2"/>
        <v/>
      </c>
      <c r="H38" s="66"/>
      <c r="I38" s="67"/>
      <c r="J38" s="15"/>
      <c r="K38" s="6">
        <f t="shared" si="4"/>
        <v>0</v>
      </c>
      <c r="L38" s="6">
        <f t="shared" si="5"/>
        <v>0</v>
      </c>
      <c r="M38" s="7">
        <f t="shared" si="6"/>
        <v>0</v>
      </c>
    </row>
    <row r="39" spans="1:13" ht="15" customHeight="1" x14ac:dyDescent="0.15">
      <c r="A39" s="15"/>
      <c r="B39" s="33">
        <f t="shared" si="3"/>
        <v>45564</v>
      </c>
      <c r="C39" s="34" t="str">
        <f t="shared" si="1"/>
        <v>日</v>
      </c>
      <c r="D39" s="48"/>
      <c r="E39" s="49"/>
      <c r="F39" s="50"/>
      <c r="G39" s="35" t="str">
        <f t="shared" si="2"/>
        <v/>
      </c>
      <c r="H39" s="66"/>
      <c r="I39" s="67"/>
      <c r="J39" s="15"/>
      <c r="K39" s="6">
        <f t="shared" si="4"/>
        <v>0</v>
      </c>
      <c r="L39" s="6">
        <f t="shared" si="5"/>
        <v>0</v>
      </c>
      <c r="M39" s="7">
        <f t="shared" si="6"/>
        <v>0</v>
      </c>
    </row>
    <row r="40" spans="1:13" ht="15" customHeight="1" x14ac:dyDescent="0.15">
      <c r="A40" s="15"/>
      <c r="B40" s="33">
        <f t="shared" si="3"/>
        <v>45565</v>
      </c>
      <c r="C40" s="34" t="str">
        <f t="shared" si="1"/>
        <v>月</v>
      </c>
      <c r="D40" s="48"/>
      <c r="E40" s="49"/>
      <c r="F40" s="50"/>
      <c r="G40" s="35" t="str">
        <f t="shared" si="2"/>
        <v/>
      </c>
      <c r="H40" s="66"/>
      <c r="I40" s="67"/>
      <c r="J40" s="15"/>
      <c r="K40" s="6">
        <f t="shared" si="4"/>
        <v>0</v>
      </c>
      <c r="L40" s="6">
        <f t="shared" si="5"/>
        <v>0</v>
      </c>
      <c r="M40" s="7">
        <f t="shared" si="6"/>
        <v>0</v>
      </c>
    </row>
    <row r="41" spans="1:13" ht="15" customHeight="1" thickBot="1" x14ac:dyDescent="0.2">
      <c r="A41" s="15"/>
      <c r="B41" s="33">
        <f t="shared" si="3"/>
        <v>45566</v>
      </c>
      <c r="C41" s="34" t="str">
        <f t="shared" si="1"/>
        <v>火</v>
      </c>
      <c r="D41" s="48"/>
      <c r="E41" s="49"/>
      <c r="F41" s="50"/>
      <c r="G41" s="35" t="str">
        <f t="shared" si="2"/>
        <v/>
      </c>
      <c r="H41" s="88"/>
      <c r="I41" s="89"/>
      <c r="J41" s="15"/>
      <c r="K41" s="6">
        <f t="shared" si="4"/>
        <v>0</v>
      </c>
      <c r="L41" s="6">
        <f t="shared" si="5"/>
        <v>0</v>
      </c>
      <c r="M41" s="7">
        <f t="shared" si="6"/>
        <v>0</v>
      </c>
    </row>
    <row r="42" spans="1:13" ht="18.95" customHeight="1" thickTop="1" thickBot="1" x14ac:dyDescent="0.2">
      <c r="A42" s="15"/>
      <c r="B42" s="80" t="s">
        <v>35</v>
      </c>
      <c r="C42" s="81"/>
      <c r="D42" s="81"/>
      <c r="E42" s="81"/>
      <c r="F42" s="31" t="s">
        <v>34</v>
      </c>
      <c r="G42" s="36">
        <f>INT(L42/60)*100+MOD(L42,60)</f>
        <v>835</v>
      </c>
      <c r="H42" s="30" t="s">
        <v>31</v>
      </c>
      <c r="I42" s="47">
        <f>INT(G42/100) + IF(MOD(G42,100) &gt;= 30, 0.5, 0)</f>
        <v>8.5</v>
      </c>
      <c r="J42" s="15"/>
      <c r="K42" s="8"/>
      <c r="L42" s="9">
        <f>SUM(L11:L41)</f>
        <v>515</v>
      </c>
      <c r="M42" s="9"/>
    </row>
    <row r="43" spans="1:13" ht="49.5" customHeight="1" x14ac:dyDescent="0.15">
      <c r="A43" s="15"/>
      <c r="B43" s="21"/>
      <c r="C43" s="22"/>
      <c r="D43" s="23"/>
      <c r="E43" s="23"/>
      <c r="F43" s="46"/>
      <c r="G43" s="29"/>
      <c r="H43" s="87"/>
      <c r="I43" s="87"/>
      <c r="J43" s="15"/>
    </row>
    <row r="44" spans="1:13" ht="9.75" customHeight="1" x14ac:dyDescent="0.15">
      <c r="A44" s="15"/>
      <c r="B44" s="24"/>
      <c r="C44" s="25"/>
      <c r="D44" s="24"/>
      <c r="E44" s="24"/>
      <c r="F44" s="24"/>
      <c r="G44" s="23"/>
      <c r="H44" s="68" t="s">
        <v>37</v>
      </c>
      <c r="I44" s="68"/>
      <c r="J44" s="15"/>
    </row>
    <row r="45" spans="1:13" ht="6" customHeight="1" x14ac:dyDescent="0.15">
      <c r="A45" s="70"/>
      <c r="B45" s="70"/>
      <c r="C45" s="70"/>
      <c r="D45" s="70"/>
      <c r="E45" s="70"/>
      <c r="F45" s="70"/>
      <c r="G45" s="70"/>
      <c r="H45" s="70"/>
      <c r="I45" s="70"/>
      <c r="J45" s="70"/>
    </row>
  </sheetData>
  <sheetProtection algorithmName="SHA-512" hashValue="S27UUId5J1Zt5OeH4Wn5mCNyIRbIjH+Sw934xNgslB4ULmNO6xxELL5CWWqyxSlPHowgOEQxEw103QasRNv71Q==" saltValue="2vM6l2/16tCywh+0YQ2IhQ==" spinCount="100000" sheet="1" objects="1" scenarios="1" selectLockedCells="1"/>
  <mergeCells count="46">
    <mergeCell ref="H43:I43"/>
    <mergeCell ref="H13:I13"/>
    <mergeCell ref="H14:I14"/>
    <mergeCell ref="H33:I33"/>
    <mergeCell ref="H34:I34"/>
    <mergeCell ref="H35:I35"/>
    <mergeCell ref="H27:I27"/>
    <mergeCell ref="H28:I28"/>
    <mergeCell ref="H29:I29"/>
    <mergeCell ref="H30:I30"/>
    <mergeCell ref="H31:I31"/>
    <mergeCell ref="H32:I32"/>
    <mergeCell ref="H41:I41"/>
    <mergeCell ref="H36:I36"/>
    <mergeCell ref="A45:J45"/>
    <mergeCell ref="B3:I3"/>
    <mergeCell ref="H4:I4"/>
    <mergeCell ref="H5:I5"/>
    <mergeCell ref="B7:C7"/>
    <mergeCell ref="D7:E7"/>
    <mergeCell ref="F7:I7"/>
    <mergeCell ref="H20:I20"/>
    <mergeCell ref="H21:I21"/>
    <mergeCell ref="B42:E42"/>
    <mergeCell ref="D4:E4"/>
    <mergeCell ref="D5:E5"/>
    <mergeCell ref="D8:E8"/>
    <mergeCell ref="H15:I15"/>
    <mergeCell ref="H16:I16"/>
    <mergeCell ref="H11:I11"/>
    <mergeCell ref="F8:I8"/>
    <mergeCell ref="H10:I10"/>
    <mergeCell ref="H18:I18"/>
    <mergeCell ref="H19:I19"/>
    <mergeCell ref="H44:I44"/>
    <mergeCell ref="H12:I12"/>
    <mergeCell ref="H17:I17"/>
    <mergeCell ref="H37:I37"/>
    <mergeCell ref="H38:I38"/>
    <mergeCell ref="H22:I22"/>
    <mergeCell ref="H23:I23"/>
    <mergeCell ref="H24:I24"/>
    <mergeCell ref="H25:I25"/>
    <mergeCell ref="H26:I26"/>
    <mergeCell ref="H39:I39"/>
    <mergeCell ref="H40:I40"/>
  </mergeCells>
  <phoneticPr fontId="3"/>
  <conditionalFormatting sqref="B11:B41">
    <cfRule type="expression" dxfId="21" priority="7">
      <formula>MONTH(B11)&lt;&gt;$C$8</formula>
    </cfRule>
    <cfRule type="expression" dxfId="19" priority="21">
      <formula>WEEKDAY(B11)=7</formula>
    </cfRule>
    <cfRule type="expression" dxfId="18" priority="23">
      <formula>WEEKDAY(B11)=1</formula>
    </cfRule>
  </conditionalFormatting>
  <conditionalFormatting sqref="C11:C41">
    <cfRule type="expression" dxfId="17" priority="6">
      <formula>MONTH(B11)&lt;&gt;$C$8</formula>
    </cfRule>
    <cfRule type="expression" dxfId="15" priority="20">
      <formula>OR(C11="土",C11="日")</formula>
    </cfRule>
  </conditionalFormatting>
  <conditionalFormatting sqref="D11:D41">
    <cfRule type="expression" dxfId="14" priority="5">
      <formula>MONTH(B11)&lt;&gt;$C$8</formula>
    </cfRule>
    <cfRule type="expression" dxfId="13" priority="12">
      <formula>OR(C11="土",C11="日")</formula>
    </cfRule>
  </conditionalFormatting>
  <conditionalFormatting sqref="E11:E41">
    <cfRule type="expression" dxfId="11" priority="4">
      <formula>MONTH(B11)&lt;&gt;$C$8</formula>
    </cfRule>
    <cfRule type="expression" dxfId="10" priority="11">
      <formula>OR(C11="土",C11="日")</formula>
    </cfRule>
  </conditionalFormatting>
  <conditionalFormatting sqref="F11:F41">
    <cfRule type="expression" dxfId="8" priority="3">
      <formula>MONTH(B11)&lt;&gt;$C$8</formula>
    </cfRule>
    <cfRule type="expression" dxfId="7" priority="10">
      <formula>OR(C11="土",C11="日")</formula>
    </cfRule>
  </conditionalFormatting>
  <conditionalFormatting sqref="G11:G41">
    <cfRule type="expression" dxfId="5" priority="2">
      <formula>MONTH(B11)&lt;&gt;$C$8</formula>
    </cfRule>
    <cfRule type="expression" dxfId="4" priority="9">
      <formula>OR(C11="土",C11="日")</formula>
    </cfRule>
  </conditionalFormatting>
  <conditionalFormatting sqref="H11:I41">
    <cfRule type="expression" dxfId="2" priority="1">
      <formula>MONTH(B11)&lt;&gt;$C$8</formula>
    </cfRule>
    <cfRule type="expression" dxfId="1" priority="8">
      <formula>OR(C11="土",C11="日")</formula>
    </cfRule>
  </conditionalFormatting>
  <dataValidations xWindow="182" yWindow="1021" count="10">
    <dataValidation allowBlank="1" showInputMessage="1" showErrorMessage="1" promptTitle="報告書提出日" prompt="報告書提出日を_x000a_入力願います。" sqref="I2" xr:uid="{00000000-0002-0000-0000-000000000000}"/>
    <dataValidation type="list" allowBlank="1" showInputMessage="1" showErrorMessage="1" promptTitle="作業対象年" prompt="対象年を選択してください。" sqref="B8" xr:uid="{00000000-0002-0000-0000-000003000000}">
      <formula1>"2024,2025,2026,2027,2028,2029,2030,2031,2032,2033,2034,2035"</formula1>
    </dataValidation>
    <dataValidation allowBlank="1" showInputMessage="1" showErrorMessage="1" promptTitle="業務終了時刻" prompt="業務終了時刻を_x000a_「****（数字のみ）」形式で入力願います。_x000a_（例）午後6時⇒「1800」" sqref="E11:E41" xr:uid="{00000000-0002-0000-0000-000005000000}"/>
    <dataValidation allowBlank="1" showInputMessage="1" showErrorMessage="1" promptTitle="備考欄について" prompt="休暇・遅刻・早退等記載願います。_x000a_又、付随業務名があればその業務内容と時間数を記載願います。" sqref="H11:I41" xr:uid="{00000000-0002-0000-0000-000007000000}"/>
    <dataValidation allowBlank="1" showInputMessage="1" showErrorMessage="1" promptTitle="業務担当者名" prompt="ご自身のお名前を_x000a_フルネームで入力願います。" sqref="D8:E8" xr:uid="{00000000-0002-0000-0000-000008000000}"/>
    <dataValidation allowBlank="1" showInputMessage="1" showErrorMessage="1" promptTitle="件名" prompt="担当業務の件名を_x000a_入力願います。_x000a_※不明の場合は弊社に確認願います。" sqref="F8:I8" xr:uid="{00000000-0002-0000-0000-000009000000}"/>
    <dataValidation allowBlank="1" showInputMessage="1" showErrorMessage="1" prompt="自動計算されます。" sqref="G11:G42" xr:uid="{00000000-0002-0000-0000-00000A000000}"/>
    <dataValidation type="list" allowBlank="1" showInputMessage="1" showErrorMessage="1" promptTitle="作業対象月" prompt="「月」を選択すると自動変更です。" sqref="C8" xr:uid="{30B98E97-CC04-4077-A1AD-9308D34E8E14}">
      <formula1>"1,2,3,4,5,6,7,8,9,10,11,12"</formula1>
    </dataValidation>
    <dataValidation allowBlank="1" showInputMessage="1" showErrorMessage="1" promptTitle="業務開始時刻" prompt="業務開始時刻を_x000a_「****（数字のみ）」形式で入力願います。_x000a_（例）午前9時⇒「0900」" sqref="D11:D41" xr:uid="{323B7415-79EF-4539-8BB0-50B4806B8865}"/>
    <dataValidation allowBlank="1" showInputMessage="1" showErrorMessage="1" promptTitle="休憩時間" prompt="取得した休憩時間を_x000a_「****（数字のみ）」形式で入力願います。_x000a_（例）1時間⇒「0100」_x000a_　　　1時間15分⇒「0115」_x000a_　　　1時間30分→「0130」" sqref="F11:F41" xr:uid="{9FAD6D1E-6467-4832-8998-7C12BFD616D4}"/>
  </dataValidations>
  <pageMargins left="0.74803149606299213" right="0.51181102362204722" top="0.39370078740157483" bottom="0.39370078740157483" header="0.43307086614173229" footer="0.27559055118110237"/>
  <pageSetup paperSize="9" orientation="portrait" verticalDpi="1200" r:id="rId1"/>
  <headerFooter alignWithMargins="0">
    <oddHeader>&amp;C&amp;"ＭＳ Ｐゴシック,太字"&amp;14作業実績表</oddHeader>
    <oddFooter>&amp;RVer2.1</oddFooter>
  </headerFooter>
  <ignoredErrors>
    <ignoredError sqref="B1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CC404D90-EBBE-4FCC-93E8-B7AFD9C5B8E0}">
            <xm:f>COUNTIF(祝日リスト!$C$5:$C$25,B11)&gt;0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B11:B41</xm:sqref>
        </x14:conditionalFormatting>
        <x14:conditionalFormatting xmlns:xm="http://schemas.microsoft.com/office/excel/2006/main">
          <x14:cfRule type="expression" priority="19" id="{148F7CF7-953A-462E-8EB9-A56F158EC193}">
            <xm:f>COUNTIF(祝日リスト!$C$5:$C$25,B11)&gt;0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C11:C41</xm:sqref>
        </x14:conditionalFormatting>
        <x14:conditionalFormatting xmlns:xm="http://schemas.microsoft.com/office/excel/2006/main">
          <x14:cfRule type="expression" priority="17" id="{93F243E9-508A-4E20-B695-661BFB9464C9}">
            <xm:f>COUNTIF(祝日リスト!$C$5:$C$25,B11)&gt;0</xm:f>
            <x14:dxf>
              <fill>
                <patternFill>
                  <bgColor theme="8" tint="0.7999816888943144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6" id="{7339C5F5-9EB3-4A4D-98D5-A19378F48A05}">
            <xm:f>COUNTIF(祝日リスト!$C$5:$C$25,B11)&gt;0</xm:f>
            <x14:dxf>
              <fill>
                <patternFill>
                  <bgColor theme="8" tint="0.79998168889431442"/>
                </patternFill>
              </fill>
            </x14:dxf>
          </x14:cfRule>
          <xm:sqref>E11:E41</xm:sqref>
        </x14:conditionalFormatting>
        <x14:conditionalFormatting xmlns:xm="http://schemas.microsoft.com/office/excel/2006/main">
          <x14:cfRule type="expression" priority="15" id="{1FF0857A-8480-4B7E-BB4F-5329D28DDDCD}">
            <xm:f>COUNTIF(祝日リスト!$C$5:$C$25,B11)&gt;0</xm:f>
            <x14:dxf>
              <fill>
                <patternFill>
                  <bgColor theme="8" tint="0.79998168889431442"/>
                </patternFill>
              </fill>
            </x14:dxf>
          </x14:cfRule>
          <xm:sqref>F11:F41</xm:sqref>
        </x14:conditionalFormatting>
        <x14:conditionalFormatting xmlns:xm="http://schemas.microsoft.com/office/excel/2006/main">
          <x14:cfRule type="expression" priority="14" id="{0109B4ED-9434-408E-889E-7D78D9866E0E}">
            <xm:f>COUNTIF(祝日リスト!$C$5:$C$25,B11)&gt;0</xm:f>
            <x14:dxf>
              <fill>
                <patternFill>
                  <bgColor theme="8" tint="0.79998168889431442"/>
                </patternFill>
              </fill>
            </x14:dxf>
          </x14:cfRule>
          <xm:sqref>G11:G41</xm:sqref>
        </x14:conditionalFormatting>
        <x14:conditionalFormatting xmlns:xm="http://schemas.microsoft.com/office/excel/2006/main">
          <x14:cfRule type="expression" priority="13" id="{6B3CE9BF-2C8F-4BB4-BFDA-5A0A8B475DE6}">
            <xm:f>COUNTIF(祝日リスト!$C$5:$C$25,B11)&gt;0</xm:f>
            <x14:dxf>
              <fill>
                <patternFill>
                  <bgColor theme="8" tint="0.79998168889431442"/>
                </patternFill>
              </fill>
            </x14:dxf>
          </x14:cfRule>
          <xm:sqref>H11:I41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6915-885B-4F1F-B883-37FD413355A4}">
  <dimension ref="A1:E28"/>
  <sheetViews>
    <sheetView showGridLines="0" zoomScale="120" zoomScaleNormal="120" workbookViewId="0">
      <selection activeCell="I11" sqref="I11"/>
    </sheetView>
  </sheetViews>
  <sheetFormatPr defaultRowHeight="13.5" x14ac:dyDescent="0.15"/>
  <cols>
    <col min="1" max="1" width="2.25" customWidth="1"/>
    <col min="2" max="2" width="15.5" customWidth="1"/>
    <col min="3" max="3" width="14.375" style="13" customWidth="1"/>
    <col min="4" max="4" width="26.25" style="13" customWidth="1"/>
    <col min="5" max="5" width="2.25" customWidth="1"/>
  </cols>
  <sheetData>
    <row r="1" spans="1:5" x14ac:dyDescent="0.15">
      <c r="A1" s="18"/>
      <c r="B1" s="18"/>
      <c r="C1" s="51"/>
      <c r="D1" s="51"/>
      <c r="E1" s="18"/>
    </row>
    <row r="2" spans="1:5" x14ac:dyDescent="0.15">
      <c r="A2" s="18"/>
      <c r="B2" s="90" t="s">
        <v>41</v>
      </c>
      <c r="C2" s="91"/>
      <c r="D2" s="92"/>
      <c r="E2" s="18"/>
    </row>
    <row r="3" spans="1:5" x14ac:dyDescent="0.15">
      <c r="A3" s="18"/>
      <c r="B3" s="93"/>
      <c r="C3" s="94"/>
      <c r="D3" s="95"/>
      <c r="E3" s="18"/>
    </row>
    <row r="4" spans="1:5" ht="14.25" thickBot="1" x14ac:dyDescent="0.2">
      <c r="A4" s="18"/>
      <c r="B4" s="52" t="s">
        <v>12</v>
      </c>
      <c r="C4" s="53" t="s">
        <v>1</v>
      </c>
      <c r="D4" s="54" t="s">
        <v>13</v>
      </c>
      <c r="E4" s="18"/>
    </row>
    <row r="5" spans="1:5" ht="14.25" thickBot="1" x14ac:dyDescent="0.2">
      <c r="A5" s="18"/>
      <c r="B5" s="55" t="s">
        <v>14</v>
      </c>
      <c r="C5" s="14">
        <v>45292</v>
      </c>
      <c r="D5" s="56"/>
      <c r="E5" s="18"/>
    </row>
    <row r="6" spans="1:5" ht="14.25" thickBot="1" x14ac:dyDescent="0.2">
      <c r="A6" s="18"/>
      <c r="B6" s="55" t="s">
        <v>15</v>
      </c>
      <c r="C6" s="14">
        <v>45299</v>
      </c>
      <c r="D6" s="56"/>
      <c r="E6" s="18"/>
    </row>
    <row r="7" spans="1:5" ht="14.25" thickBot="1" x14ac:dyDescent="0.2">
      <c r="A7" s="18"/>
      <c r="B7" s="55" t="s">
        <v>16</v>
      </c>
      <c r="C7" s="14">
        <v>45333</v>
      </c>
      <c r="D7" s="56"/>
      <c r="E7" s="18"/>
    </row>
    <row r="8" spans="1:5" ht="14.25" thickBot="1" x14ac:dyDescent="0.2">
      <c r="A8" s="18"/>
      <c r="B8" s="55" t="s">
        <v>17</v>
      </c>
      <c r="C8" s="14">
        <v>45334</v>
      </c>
      <c r="D8" s="56" t="s">
        <v>18</v>
      </c>
      <c r="E8" s="18"/>
    </row>
    <row r="9" spans="1:5" ht="14.25" thickBot="1" x14ac:dyDescent="0.2">
      <c r="A9" s="18"/>
      <c r="B9" s="55" t="s">
        <v>19</v>
      </c>
      <c r="C9" s="14">
        <v>45345</v>
      </c>
      <c r="D9" s="56"/>
      <c r="E9" s="18"/>
    </row>
    <row r="10" spans="1:5" ht="14.25" thickBot="1" x14ac:dyDescent="0.2">
      <c r="A10" s="18"/>
      <c r="B10" s="55" t="s">
        <v>20</v>
      </c>
      <c r="C10" s="14">
        <v>45371</v>
      </c>
      <c r="D10" s="56"/>
      <c r="E10" s="18"/>
    </row>
    <row r="11" spans="1:5" ht="14.25" thickBot="1" x14ac:dyDescent="0.2">
      <c r="A11" s="18"/>
      <c r="B11" s="55" t="s">
        <v>21</v>
      </c>
      <c r="C11" s="14">
        <v>45411</v>
      </c>
      <c r="D11" s="56"/>
      <c r="E11" s="18"/>
    </row>
    <row r="12" spans="1:5" ht="14.25" thickBot="1" x14ac:dyDescent="0.2">
      <c r="A12" s="18"/>
      <c r="B12" s="55" t="s">
        <v>22</v>
      </c>
      <c r="C12" s="14">
        <v>45415</v>
      </c>
      <c r="D12" s="56"/>
      <c r="E12" s="18"/>
    </row>
    <row r="13" spans="1:5" ht="14.25" thickBot="1" x14ac:dyDescent="0.2">
      <c r="A13" s="18"/>
      <c r="B13" s="55" t="s">
        <v>23</v>
      </c>
      <c r="C13" s="14">
        <v>45416</v>
      </c>
      <c r="D13" s="56"/>
      <c r="E13" s="18"/>
    </row>
    <row r="14" spans="1:5" ht="14.25" thickBot="1" x14ac:dyDescent="0.2">
      <c r="A14" s="18"/>
      <c r="B14" s="55" t="s">
        <v>24</v>
      </c>
      <c r="C14" s="14">
        <v>45417</v>
      </c>
      <c r="D14" s="56"/>
      <c r="E14" s="18"/>
    </row>
    <row r="15" spans="1:5" ht="14.25" thickBot="1" x14ac:dyDescent="0.2">
      <c r="A15" s="18"/>
      <c r="B15" s="55" t="s">
        <v>17</v>
      </c>
      <c r="C15" s="14">
        <v>45418</v>
      </c>
      <c r="D15" s="56" t="s">
        <v>18</v>
      </c>
      <c r="E15" s="18"/>
    </row>
    <row r="16" spans="1:5" ht="14.25" thickBot="1" x14ac:dyDescent="0.2">
      <c r="A16" s="18"/>
      <c r="B16" s="55" t="s">
        <v>25</v>
      </c>
      <c r="C16" s="14">
        <v>45488</v>
      </c>
      <c r="D16" s="56"/>
      <c r="E16" s="18"/>
    </row>
    <row r="17" spans="1:5" ht="14.25" thickBot="1" x14ac:dyDescent="0.2">
      <c r="A17" s="18"/>
      <c r="B17" s="55" t="s">
        <v>36</v>
      </c>
      <c r="C17" s="14">
        <v>45515</v>
      </c>
      <c r="D17" s="56"/>
      <c r="E17" s="18"/>
    </row>
    <row r="18" spans="1:5" ht="14.25" thickBot="1" x14ac:dyDescent="0.2">
      <c r="A18" s="18"/>
      <c r="B18" s="55" t="s">
        <v>17</v>
      </c>
      <c r="C18" s="14">
        <v>45516</v>
      </c>
      <c r="D18" s="56" t="s">
        <v>18</v>
      </c>
      <c r="E18" s="18"/>
    </row>
    <row r="19" spans="1:5" ht="14.25" thickBot="1" x14ac:dyDescent="0.2">
      <c r="A19" s="18"/>
      <c r="B19" s="55" t="s">
        <v>26</v>
      </c>
      <c r="C19" s="14">
        <v>45551</v>
      </c>
      <c r="D19" s="56"/>
      <c r="E19" s="18"/>
    </row>
    <row r="20" spans="1:5" ht="14.25" thickBot="1" x14ac:dyDescent="0.2">
      <c r="A20" s="18"/>
      <c r="B20" s="55" t="s">
        <v>27</v>
      </c>
      <c r="C20" s="14">
        <v>45557</v>
      </c>
      <c r="D20" s="56"/>
      <c r="E20" s="18"/>
    </row>
    <row r="21" spans="1:5" ht="14.25" thickBot="1" x14ac:dyDescent="0.2">
      <c r="A21" s="18"/>
      <c r="B21" s="55" t="s">
        <v>17</v>
      </c>
      <c r="C21" s="14">
        <v>45558</v>
      </c>
      <c r="D21" s="56" t="s">
        <v>18</v>
      </c>
      <c r="E21" s="18"/>
    </row>
    <row r="22" spans="1:5" ht="14.25" thickBot="1" x14ac:dyDescent="0.2">
      <c r="A22" s="18"/>
      <c r="B22" s="55" t="s">
        <v>28</v>
      </c>
      <c r="C22" s="14">
        <v>45579</v>
      </c>
      <c r="D22" s="56"/>
      <c r="E22" s="18"/>
    </row>
    <row r="23" spans="1:5" ht="14.25" thickBot="1" x14ac:dyDescent="0.2">
      <c r="A23" s="18"/>
      <c r="B23" s="55" t="s">
        <v>29</v>
      </c>
      <c r="C23" s="14">
        <v>45599</v>
      </c>
      <c r="D23" s="56"/>
      <c r="E23" s="18"/>
    </row>
    <row r="24" spans="1:5" ht="14.25" thickBot="1" x14ac:dyDescent="0.2">
      <c r="A24" s="18"/>
      <c r="B24" s="55" t="s">
        <v>17</v>
      </c>
      <c r="C24" s="14">
        <v>45600</v>
      </c>
      <c r="D24" s="56" t="s">
        <v>18</v>
      </c>
      <c r="E24" s="18"/>
    </row>
    <row r="25" spans="1:5" ht="15" x14ac:dyDescent="0.15">
      <c r="A25" s="18"/>
      <c r="B25" s="57" t="s">
        <v>30</v>
      </c>
      <c r="C25" s="58">
        <v>45619</v>
      </c>
      <c r="D25" s="59"/>
      <c r="E25" s="18"/>
    </row>
    <row r="26" spans="1:5" x14ac:dyDescent="0.15">
      <c r="A26" s="18"/>
      <c r="B26" s="18"/>
      <c r="C26" s="51"/>
      <c r="D26" s="51"/>
      <c r="E26" s="18"/>
    </row>
    <row r="27" spans="1:5" x14ac:dyDescent="0.15">
      <c r="A27" t="s">
        <v>42</v>
      </c>
    </row>
    <row r="28" spans="1:5" x14ac:dyDescent="0.15">
      <c r="B28" t="s">
        <v>43</v>
      </c>
    </row>
  </sheetData>
  <mergeCells count="1">
    <mergeCell ref="B2:D3"/>
  </mergeCells>
  <phoneticPr fontId="17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作業報告書</vt:lpstr>
      <vt:lpstr>祝日リスト</vt:lpstr>
      <vt:lpstr>作業報告書!Print_Area</vt:lpstr>
      <vt:lpstr>祝日リスト!Print_Area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MASANORI TAKAI</cp:lastModifiedBy>
  <cp:lastPrinted>2024-06-28T01:50:30Z</cp:lastPrinted>
  <dcterms:created xsi:type="dcterms:W3CDTF">2021-09-28T04:44:36Z</dcterms:created>
  <dcterms:modified xsi:type="dcterms:W3CDTF">2024-09-06T06:15:36Z</dcterms:modified>
</cp:coreProperties>
</file>